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282"/>
  </bookViews>
  <sheets>
    <sheet name="Erklärung" sheetId="6" r:id="rId1"/>
    <sheet name="Muster" sheetId="8" r:id="rId2"/>
    <sheet name="SGB XII" sheetId="1" r:id="rId3"/>
    <sheet name="ARGE-SGB II" sheetId="7" r:id="rId4"/>
    <sheet name="Tabelle2" sheetId="4" r:id="rId5"/>
    <sheet name="Tabelle3" sheetId="5" r:id="rId6"/>
  </sheets>
  <definedNames>
    <definedName name="_xlnm.Print_Area" localSheetId="3">'ARGE-SGB II'!$A$1:$E$42</definedName>
    <definedName name="_xlnm.Print_Area" localSheetId="1">Muster!$A$1:$E$42</definedName>
    <definedName name="_xlnm.Print_Area" localSheetId="2">'SGB XII'!$A$1:$E$42</definedName>
  </definedNames>
  <calcPr calcId="125725"/>
</workbook>
</file>

<file path=xl/calcChain.xml><?xml version="1.0" encoding="utf-8"?>
<calcChain xmlns="http://schemas.openxmlformats.org/spreadsheetml/2006/main">
  <c r="C33" i="8"/>
  <c r="C32"/>
  <c r="C31"/>
  <c r="C30"/>
  <c r="C24"/>
  <c r="E18"/>
  <c r="E17"/>
  <c r="E15"/>
  <c r="D15"/>
  <c r="E14"/>
  <c r="D14"/>
  <c r="D13"/>
  <c r="E13" s="1"/>
  <c r="E12"/>
  <c r="D12"/>
  <c r="E11"/>
  <c r="D11"/>
  <c r="D10"/>
  <c r="E10" s="1"/>
  <c r="D9"/>
  <c r="E9" s="1"/>
  <c r="D8"/>
  <c r="E8" s="1"/>
  <c r="E7"/>
  <c r="D7"/>
  <c r="C33" i="7"/>
  <c r="C32"/>
  <c r="C31"/>
  <c r="C30"/>
  <c r="C24"/>
  <c r="E18"/>
  <c r="E17"/>
  <c r="E15"/>
  <c r="D15"/>
  <c r="E14"/>
  <c r="D14"/>
  <c r="E13"/>
  <c r="D13"/>
  <c r="E12"/>
  <c r="D12"/>
  <c r="E11"/>
  <c r="D11"/>
  <c r="E10"/>
  <c r="D10"/>
  <c r="D9"/>
  <c r="E9" s="1"/>
  <c r="D8"/>
  <c r="E8" s="1"/>
  <c r="D7"/>
  <c r="E7" s="1"/>
  <c r="D7" i="1"/>
  <c r="E7"/>
  <c r="D11"/>
  <c r="E11" s="1"/>
  <c r="D10"/>
  <c r="E10" s="1"/>
  <c r="D9"/>
  <c r="E9" s="1"/>
  <c r="D8"/>
  <c r="E8" s="1"/>
  <c r="D12"/>
  <c r="E12"/>
  <c r="D13"/>
  <c r="E13"/>
  <c r="D14"/>
  <c r="E14"/>
  <c r="D15"/>
  <c r="E15"/>
  <c r="E17"/>
  <c r="E18"/>
  <c r="C24"/>
  <c r="C30"/>
  <c r="C31"/>
  <c r="C32"/>
  <c r="C33"/>
  <c r="C34" i="8" l="1"/>
  <c r="E19"/>
  <c r="C34" i="7"/>
  <c r="E19"/>
  <c r="C36" s="1"/>
  <c r="C40" s="1"/>
  <c r="C41" s="1"/>
  <c r="C34" i="1"/>
  <c r="E19"/>
  <c r="C36" i="8" l="1"/>
  <c r="C40" s="1"/>
  <c r="C41" s="1"/>
  <c r="C36" i="1"/>
  <c r="C40" s="1"/>
  <c r="C41" s="1"/>
</calcChain>
</file>

<file path=xl/sharedStrings.xml><?xml version="1.0" encoding="utf-8"?>
<sst xmlns="http://schemas.openxmlformats.org/spreadsheetml/2006/main" count="261" uniqueCount="94">
  <si>
    <t>Bedarfsberechnung (Plausibilitätsprüfung)</t>
  </si>
  <si>
    <t>Wohngeldnummer:</t>
  </si>
  <si>
    <t>Teil I.</t>
  </si>
  <si>
    <t>Regelsatz und Miete</t>
  </si>
  <si>
    <t>E-Betrag</t>
  </si>
  <si>
    <t>Menge</t>
  </si>
  <si>
    <t>Gesamt</t>
  </si>
  <si>
    <t>RS Erwachsene alleinstehende Person</t>
  </si>
  <si>
    <t>NS</t>
  </si>
  <si>
    <t>RS für zwei Erwachsene Ehe-/Lebenspartner                    je</t>
  </si>
  <si>
    <t>RS für Kind (von Geburt bis Vollendung des 6. Lebensjahres)</t>
  </si>
  <si>
    <t>AL</t>
  </si>
  <si>
    <t>RS für Kind (Beginn des 7. Lebensjahres bis Vollendung des 14. Lebensjahres)</t>
  </si>
  <si>
    <t>RS für Personen ab Beginn des 15. Lebensjahres</t>
  </si>
  <si>
    <t>GF</t>
  </si>
  <si>
    <t>Sonderbedarf</t>
  </si>
  <si>
    <t>MP</t>
  </si>
  <si>
    <t>AE</t>
  </si>
  <si>
    <t>Frei</t>
  </si>
  <si>
    <t>RE</t>
  </si>
  <si>
    <t>KG 1</t>
  </si>
  <si>
    <t>Miete</t>
  </si>
  <si>
    <t>KG 2</t>
  </si>
  <si>
    <t>gegebenenfalls abzüglich Extra Heizkosten</t>
  </si>
  <si>
    <t>KG 3</t>
  </si>
  <si>
    <t>Bedarf:</t>
  </si>
  <si>
    <t>KG 4</t>
  </si>
  <si>
    <t>Teil II.</t>
  </si>
  <si>
    <t>Einkommen</t>
  </si>
  <si>
    <t>AL 30 x 0,00€</t>
  </si>
  <si>
    <t>KG 1. Kind</t>
  </si>
  <si>
    <t>KG 2. Kind</t>
  </si>
  <si>
    <t>KG 3. Kind</t>
  </si>
  <si>
    <t>KG 4. Kind oder mehr</t>
  </si>
  <si>
    <t>Gesamt:</t>
  </si>
  <si>
    <t>Differenz:</t>
  </si>
  <si>
    <t>Voraussichtliches Wohngeld</t>
  </si>
  <si>
    <t>Voraussichtliches KIZ</t>
  </si>
  <si>
    <t>Fehlbetrag</t>
  </si>
  <si>
    <t>Verbl. Rest / Fehlbedarf</t>
  </si>
  <si>
    <t>Legende:</t>
  </si>
  <si>
    <t>VORGEGEBENER TEXT</t>
  </si>
  <si>
    <t>EINGABEFELD ZUR EINGABE DER JEWEILIGEN POSTEN</t>
  </si>
  <si>
    <t>Bitte beachten: Erst nach Eingabe in der Spalte Menge, errechnet sich die Summe</t>
  </si>
  <si>
    <t>Bei Miete und Heizkosten ist keine Angabe der Mengen notwendig.</t>
  </si>
  <si>
    <t>Menge der Erwachsenen</t>
  </si>
  <si>
    <t>Eingabe 2</t>
  </si>
  <si>
    <t>Menge der Kinder</t>
  </si>
  <si>
    <t>&lt; Tagessatz ALG I</t>
  </si>
  <si>
    <t>&lt; Eingabe 1</t>
  </si>
  <si>
    <t>&lt; Achtung anderer Betrag</t>
  </si>
  <si>
    <t>Evtl. errechnetes Wohngeld</t>
  </si>
  <si>
    <t>KIZ (Kinderzuschlag)</t>
  </si>
  <si>
    <t>Was bleibt Übrig ?</t>
  </si>
  <si>
    <t>Bedarf: Das Tatsächliche benötigte Geld</t>
  </si>
  <si>
    <t>ARGE SGB II (Hartz IV) Regelsätze</t>
  </si>
  <si>
    <t>ARGE-SGB II</t>
  </si>
  <si>
    <t>GRUSI SGB XII</t>
  </si>
  <si>
    <t>Erklärung der Abkürzungen</t>
  </si>
  <si>
    <t>Nichtselbstständige Arbeit</t>
  </si>
  <si>
    <t>Arbeitslosengeld I</t>
  </si>
  <si>
    <t>Rente</t>
  </si>
  <si>
    <t>Anderes Einkommen, z.B. Unterstützung Eltern etc.</t>
  </si>
  <si>
    <t>AL 30 x €</t>
  </si>
  <si>
    <t>Erklärung der Farben</t>
  </si>
  <si>
    <t>Hyperlinks</t>
  </si>
  <si>
    <t>Eingabefelder</t>
  </si>
  <si>
    <t>Vorgegebene Daten</t>
  </si>
  <si>
    <t>Grundsicherung (GRUSI) nach SGB XII - Rentner, Schwerbehinderte</t>
  </si>
  <si>
    <t>Geringfügige Beschäftigung (400,00€ oder darunter)</t>
  </si>
  <si>
    <t>Je genauer Sie die Daten  eingeben, errechnet sich ein Fehlbetrag, wenn Sie dann Wohngeld, evtl. Kinderzuschlag</t>
  </si>
  <si>
    <t>oder ARGE dagegensetzen wissen Sie Ihren exakten Bedarf.</t>
  </si>
  <si>
    <t>Wichtig ist nur dass Sie Ihren Bedarf errechnen um zu wissen was man ungefähr im Monat braucht.</t>
  </si>
  <si>
    <t>Rechnen Sie bitte keinen Alkohol, Zigarretten oder ähnliche Verbrauchsmaterialien mit an, die sind nicht in</t>
  </si>
  <si>
    <t>den Öffentlichen Leistungen enthalten.</t>
  </si>
  <si>
    <t>Rückmeldungen, Fehlermeldungen bitte an Kontaktformular senden.</t>
  </si>
  <si>
    <t>Vielen Dank und viel Spass.</t>
  </si>
  <si>
    <t>Lebensversicherung</t>
  </si>
  <si>
    <t>Bedarf</t>
  </si>
  <si>
    <t>Letztendlicher Fehlbetrag zum Bedarf.</t>
  </si>
  <si>
    <t>GRUSI-SGB XII</t>
  </si>
  <si>
    <t>MUSTER KEINE ÄNDERUNGEN MÖGLICH, NEHMEN SIE DEN LINK UNTEN UM ZUM FORMULAR ZU KOMMEN.</t>
  </si>
  <si>
    <t>Muster</t>
  </si>
  <si>
    <t>Gehe zu</t>
  </si>
  <si>
    <t xml:space="preserve">Ich habe ein Muster eingestellt mit einem hohen Fehlbetrag. </t>
  </si>
  <si>
    <t>Grundsicherung für den Lebensunterhalt</t>
  </si>
  <si>
    <t>HARTZ IV Regelsätze</t>
  </si>
  <si>
    <t>GEHE ZU</t>
  </si>
  <si>
    <t>Bitte beachten:</t>
  </si>
  <si>
    <t>Für die Wohngeldberechnung, bzw. Errechnung des Bedarfs die für die Wohngeldstelle wichtig sind</t>
  </si>
  <si>
    <t>oder nicht.</t>
  </si>
  <si>
    <r>
      <t xml:space="preserve">wird die Berechnung nach </t>
    </r>
    <r>
      <rPr>
        <b/>
        <sz val="10"/>
        <rFont val="Arial"/>
        <family val="2"/>
      </rPr>
      <t xml:space="preserve">SBG XII </t>
    </r>
    <r>
      <rPr>
        <sz val="10"/>
        <rFont val="Arial"/>
        <family val="2"/>
      </rPr>
      <t>gerechnet, unabhängig davon ob Sie ARGE SGB II beziehen müssten</t>
    </r>
  </si>
  <si>
    <t>SGB XII ist für die Berechnung des Wohngeldes ausschlaggebend, nicht die ARGE</t>
  </si>
  <si>
    <t>Regelsätze.</t>
  </si>
</sst>
</file>

<file path=xl/styles.xml><?xml version="1.0" encoding="utf-8"?>
<styleSheet xmlns="http://schemas.openxmlformats.org/spreadsheetml/2006/main">
  <numFmts count="3">
    <numFmt numFmtId="164" formatCode="#,##0.00\ [$€-407];[Red]\-#,##0.00\ [$€-407]"/>
    <numFmt numFmtId="165" formatCode="#,##0.00&quot; €&quot;"/>
    <numFmt numFmtId="166" formatCode="#,##0.00&quot; €&quot;;[Red]\-#,##0.00&quot; €&quot;"/>
  </numFmts>
  <fonts count="8">
    <font>
      <sz val="10"/>
      <name val="Arial"/>
      <family val="2"/>
    </font>
    <font>
      <b/>
      <sz val="14"/>
      <name val="Arial"/>
      <family val="2"/>
    </font>
    <font>
      <sz val="10"/>
      <name val="Arial Black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57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57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NumberFormat="1" applyFill="1" applyAlignment="1">
      <alignment horizontal="center"/>
    </xf>
    <xf numFmtId="165" fontId="0" fillId="0" borderId="0" xfId="0" applyNumberFormat="1"/>
    <xf numFmtId="0" fontId="1" fillId="0" borderId="0" xfId="0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3" fillId="0" borderId="2" xfId="0" applyFont="1" applyFill="1" applyBorder="1"/>
    <xf numFmtId="164" fontId="3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center"/>
    </xf>
    <xf numFmtId="0" fontId="0" fillId="3" borderId="3" xfId="0" applyFont="1" applyFill="1" applyBorder="1" applyProtection="1">
      <protection hidden="1"/>
    </xf>
    <xf numFmtId="164" fontId="0" fillId="3" borderId="4" xfId="0" applyNumberFormat="1" applyFill="1" applyBorder="1"/>
    <xf numFmtId="0" fontId="4" fillId="2" borderId="1" xfId="1" applyNumberFormat="1" applyFont="1" applyFill="1" applyBorder="1" applyAlignment="1" applyProtection="1"/>
    <xf numFmtId="0" fontId="0" fillId="3" borderId="6" xfId="0" applyFont="1" applyFill="1" applyBorder="1" applyProtection="1">
      <protection hidden="1"/>
    </xf>
    <xf numFmtId="164" fontId="0" fillId="3" borderId="2" xfId="0" applyNumberFormat="1" applyFill="1" applyBorder="1"/>
    <xf numFmtId="0" fontId="0" fillId="3" borderId="2" xfId="0" applyNumberFormat="1" applyFill="1" applyBorder="1" applyAlignment="1" applyProtection="1">
      <alignment horizontal="center"/>
      <protection hidden="1"/>
    </xf>
    <xf numFmtId="164" fontId="3" fillId="3" borderId="2" xfId="0" applyNumberFormat="1" applyFont="1" applyFill="1" applyBorder="1" applyProtection="1">
      <protection hidden="1"/>
    </xf>
    <xf numFmtId="0" fontId="0" fillId="3" borderId="6" xfId="0" applyFont="1" applyFill="1" applyBorder="1" applyAlignment="1" applyProtection="1">
      <alignment wrapText="1"/>
    </xf>
    <xf numFmtId="164" fontId="0" fillId="3" borderId="2" xfId="0" applyNumberFormat="1" applyFill="1" applyBorder="1" applyAlignment="1">
      <alignment vertical="center"/>
    </xf>
    <xf numFmtId="0" fontId="0" fillId="3" borderId="2" xfId="0" applyNumberFormat="1" applyFill="1" applyBorder="1" applyAlignment="1" applyProtection="1">
      <alignment horizontal="center" vertical="center"/>
      <protection hidden="1"/>
    </xf>
    <xf numFmtId="164" fontId="3" fillId="3" borderId="2" xfId="0" applyNumberFormat="1" applyFont="1" applyFill="1" applyBorder="1" applyAlignment="1" applyProtection="1">
      <alignment vertical="center"/>
      <protection hidden="1"/>
    </xf>
    <xf numFmtId="0" fontId="0" fillId="4" borderId="6" xfId="0" applyFon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3" borderId="2" xfId="0" applyNumberFormat="1" applyFill="1" applyBorder="1" applyAlignment="1" applyProtection="1">
      <alignment horizontal="center"/>
    </xf>
    <xf numFmtId="164" fontId="3" fillId="3" borderId="8" xfId="0" applyNumberFormat="1" applyFont="1" applyFill="1" applyBorder="1" applyProtection="1">
      <protection hidden="1"/>
    </xf>
    <xf numFmtId="0" fontId="4" fillId="2" borderId="1" xfId="1" applyNumberFormat="1" applyFont="1" applyFill="1" applyBorder="1" applyAlignment="1" applyProtection="1">
      <alignment horizontal="center"/>
    </xf>
    <xf numFmtId="0" fontId="0" fillId="3" borderId="6" xfId="0" applyFill="1" applyBorder="1" applyProtection="1"/>
    <xf numFmtId="164" fontId="0" fillId="4" borderId="2" xfId="0" applyNumberFormat="1" applyFill="1" applyBorder="1" applyAlignment="1" applyProtection="1">
      <alignment horizontal="right"/>
      <protection locked="0"/>
    </xf>
    <xf numFmtId="0" fontId="6" fillId="3" borderId="9" xfId="0" applyFont="1" applyFill="1" applyBorder="1" applyAlignment="1" applyProtection="1">
      <alignment horizontal="right"/>
    </xf>
    <xf numFmtId="164" fontId="3" fillId="3" borderId="10" xfId="0" applyNumberFormat="1" applyFont="1" applyFill="1" applyBorder="1"/>
    <xf numFmtId="0" fontId="0" fillId="3" borderId="10" xfId="0" applyNumberFormat="1" applyFill="1" applyBorder="1" applyAlignment="1">
      <alignment horizontal="center"/>
    </xf>
    <xf numFmtId="166" fontId="6" fillId="3" borderId="11" xfId="0" applyNumberFormat="1" applyFont="1" applyFill="1" applyBorder="1" applyProtection="1">
      <protection hidden="1"/>
    </xf>
    <xf numFmtId="0" fontId="3" fillId="0" borderId="12" xfId="0" applyFont="1" applyFill="1" applyBorder="1" applyProtection="1"/>
    <xf numFmtId="0" fontId="3" fillId="0" borderId="13" xfId="0" applyFont="1" applyFill="1" applyBorder="1" applyProtection="1"/>
    <xf numFmtId="164" fontId="3" fillId="0" borderId="0" xfId="0" applyNumberFormat="1" applyFont="1" applyFill="1" applyProtection="1"/>
    <xf numFmtId="0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165" fontId="3" fillId="0" borderId="0" xfId="0" applyNumberFormat="1" applyFont="1"/>
    <xf numFmtId="0" fontId="0" fillId="4" borderId="3" xfId="0" applyFont="1" applyFill="1" applyBorder="1" applyProtection="1">
      <protection locked="0"/>
    </xf>
    <xf numFmtId="164" fontId="0" fillId="4" borderId="14" xfId="0" applyNumberFormat="1" applyFill="1" applyBorder="1" applyProtection="1">
      <protection locked="0"/>
    </xf>
    <xf numFmtId="0" fontId="0" fillId="0" borderId="0" xfId="0" applyNumberFormat="1" applyFill="1"/>
    <xf numFmtId="164" fontId="0" fillId="4" borderId="8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hidden="1"/>
    </xf>
    <xf numFmtId="0" fontId="3" fillId="5" borderId="0" xfId="0" applyFont="1" applyFill="1"/>
    <xf numFmtId="0" fontId="6" fillId="3" borderId="6" xfId="0" applyFont="1" applyFill="1" applyBorder="1" applyAlignment="1">
      <alignment horizontal="right"/>
    </xf>
    <xf numFmtId="164" fontId="7" fillId="3" borderId="8" xfId="0" applyNumberFormat="1" applyFont="1" applyFill="1" applyBorder="1" applyProtection="1">
      <protection hidden="1"/>
    </xf>
    <xf numFmtId="0" fontId="0" fillId="3" borderId="6" xfId="0" applyFont="1" applyFill="1" applyBorder="1"/>
    <xf numFmtId="0" fontId="6" fillId="3" borderId="9" xfId="0" applyFont="1" applyFill="1" applyBorder="1" applyAlignment="1">
      <alignment horizontal="right"/>
    </xf>
    <xf numFmtId="164" fontId="7" fillId="3" borderId="11" xfId="0" applyNumberFormat="1" applyFont="1" applyFill="1" applyBorder="1" applyProtection="1">
      <protection hidden="1"/>
    </xf>
    <xf numFmtId="0" fontId="6" fillId="3" borderId="15" xfId="0" applyFont="1" applyFill="1" applyBorder="1"/>
    <xf numFmtId="165" fontId="6" fillId="4" borderId="16" xfId="0" applyNumberFormat="1" applyFont="1" applyFill="1" applyBorder="1" applyProtection="1">
      <protection locked="0"/>
    </xf>
    <xf numFmtId="0" fontId="6" fillId="3" borderId="17" xfId="0" applyFont="1" applyFill="1" applyBorder="1"/>
    <xf numFmtId="166" fontId="6" fillId="3" borderId="18" xfId="0" applyNumberFormat="1" applyFont="1" applyFill="1" applyBorder="1"/>
    <xf numFmtId="0" fontId="6" fillId="3" borderId="19" xfId="0" applyFont="1" applyFill="1" applyBorder="1"/>
    <xf numFmtId="164" fontId="6" fillId="3" borderId="20" xfId="0" applyNumberFormat="1" applyFont="1" applyFill="1" applyBorder="1"/>
    <xf numFmtId="0" fontId="4" fillId="0" borderId="0" xfId="1" applyNumberFormat="1" applyFont="1" applyFill="1" applyBorder="1" applyAlignment="1" applyProtection="1">
      <protection locked="0"/>
    </xf>
    <xf numFmtId="0" fontId="3" fillId="0" borderId="0" xfId="0" applyFont="1" applyFill="1"/>
    <xf numFmtId="0" fontId="3" fillId="3" borderId="6" xfId="0" applyFont="1" applyFill="1" applyBorder="1"/>
    <xf numFmtId="0" fontId="3" fillId="4" borderId="6" xfId="0" applyFont="1" applyFill="1" applyBorder="1" applyProtection="1"/>
    <xf numFmtId="0" fontId="3" fillId="6" borderId="5" xfId="0" applyFont="1" applyFill="1" applyBorder="1" applyAlignment="1" applyProtection="1">
      <alignment horizontal="center"/>
      <protection locked="0" hidden="1"/>
    </xf>
    <xf numFmtId="0" fontId="3" fillId="6" borderId="5" xfId="0" applyFont="1" applyFill="1" applyBorder="1" applyAlignment="1" applyProtection="1">
      <alignment horizontal="center" vertical="center"/>
      <protection locked="0" hidden="1"/>
    </xf>
    <xf numFmtId="0" fontId="3" fillId="6" borderId="7" xfId="0" applyFont="1" applyFill="1" applyBorder="1" applyAlignment="1" applyProtection="1">
      <alignment horizontal="center"/>
      <protection locked="0" hidden="1"/>
    </xf>
    <xf numFmtId="165" fontId="3" fillId="6" borderId="1" xfId="0" applyNumberFormat="1" applyFont="1" applyFill="1" applyBorder="1" applyProtection="1">
      <protection locked="0"/>
    </xf>
    <xf numFmtId="0" fontId="3" fillId="6" borderId="1" xfId="0" applyNumberFormat="1" applyFont="1" applyFill="1" applyBorder="1" applyAlignment="1" applyProtection="1">
      <alignment horizontal="center"/>
      <protection locked="0" hidden="1"/>
    </xf>
    <xf numFmtId="0" fontId="1" fillId="6" borderId="1" xfId="0" applyNumberFormat="1" applyFont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0" fontId="0" fillId="7" borderId="0" xfId="0" applyFill="1"/>
    <xf numFmtId="0" fontId="0" fillId="8" borderId="0" xfId="0" applyFill="1"/>
    <xf numFmtId="0" fontId="0" fillId="9" borderId="2" xfId="0" applyNumberFormat="1" applyFill="1" applyBorder="1" applyAlignment="1" applyProtection="1">
      <alignment horizontal="center" vertical="center"/>
      <protection hidden="1"/>
    </xf>
    <xf numFmtId="0" fontId="0" fillId="10" borderId="0" xfId="0" applyFill="1"/>
    <xf numFmtId="164" fontId="0" fillId="9" borderId="8" xfId="0" applyNumberFormat="1" applyFill="1" applyBorder="1" applyProtection="1">
      <protection hidden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164" fontId="0" fillId="0" borderId="0" xfId="0" applyNumberFormat="1" applyFill="1" applyProtection="1"/>
    <xf numFmtId="0" fontId="0" fillId="0" borderId="0" xfId="0" applyProtection="1"/>
    <xf numFmtId="165" fontId="0" fillId="0" borderId="0" xfId="0" applyNumberFormat="1" applyProtection="1"/>
    <xf numFmtId="0" fontId="3" fillId="0" borderId="0" xfId="0" applyFont="1" applyProtection="1"/>
    <xf numFmtId="0" fontId="2" fillId="0" borderId="0" xfId="0" applyFont="1" applyFill="1" applyProtection="1"/>
    <xf numFmtId="0" fontId="1" fillId="0" borderId="0" xfId="0" applyFont="1" applyFill="1" applyAlignment="1" applyProtection="1">
      <alignment horizontal="right"/>
    </xf>
    <xf numFmtId="0" fontId="1" fillId="6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Protection="1"/>
    <xf numFmtId="164" fontId="3" fillId="0" borderId="2" xfId="0" applyNumberFormat="1" applyFont="1" applyFill="1" applyBorder="1" applyProtection="1"/>
    <xf numFmtId="0" fontId="3" fillId="0" borderId="2" xfId="0" applyNumberFormat="1" applyFont="1" applyFill="1" applyBorder="1" applyAlignment="1" applyProtection="1">
      <alignment horizontal="center"/>
    </xf>
    <xf numFmtId="164" fontId="0" fillId="3" borderId="4" xfId="0" applyNumberFormat="1" applyFill="1" applyBorder="1" applyProtection="1"/>
    <xf numFmtId="0" fontId="3" fillId="6" borderId="5" xfId="0" applyFont="1" applyFill="1" applyBorder="1" applyAlignment="1" applyProtection="1">
      <alignment horizontal="center"/>
      <protection hidden="1"/>
    </xf>
    <xf numFmtId="164" fontId="0" fillId="3" borderId="2" xfId="0" applyNumberFormat="1" applyFill="1" applyBorder="1" applyProtection="1"/>
    <xf numFmtId="164" fontId="0" fillId="3" borderId="2" xfId="0" applyNumberFormat="1" applyFill="1" applyBorder="1" applyAlignment="1" applyProtection="1">
      <alignment vertical="center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0" fillId="0" borderId="7" xfId="0" applyBorder="1" applyProtection="1"/>
    <xf numFmtId="0" fontId="3" fillId="6" borderId="7" xfId="0" applyFont="1" applyFill="1" applyBorder="1" applyAlignment="1" applyProtection="1">
      <alignment horizontal="center"/>
      <protection hidden="1"/>
    </xf>
    <xf numFmtId="0" fontId="0" fillId="4" borderId="6" xfId="0" applyFont="1" applyFill="1" applyBorder="1" applyProtection="1"/>
    <xf numFmtId="164" fontId="0" fillId="4" borderId="2" xfId="0" applyNumberFormat="1" applyFill="1" applyBorder="1" applyProtection="1"/>
    <xf numFmtId="0" fontId="0" fillId="4" borderId="6" xfId="0" applyFill="1" applyBorder="1" applyProtection="1"/>
    <xf numFmtId="164" fontId="0" fillId="4" borderId="2" xfId="0" applyNumberFormat="1" applyFill="1" applyBorder="1" applyAlignment="1" applyProtection="1">
      <alignment horizontal="right"/>
    </xf>
    <xf numFmtId="164" fontId="3" fillId="3" borderId="10" xfId="0" applyNumberFormat="1" applyFont="1" applyFill="1" applyBorder="1" applyProtection="1"/>
    <xf numFmtId="0" fontId="0" fillId="3" borderId="10" xfId="0" applyNumberFormat="1" applyFill="1" applyBorder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/>
    </xf>
    <xf numFmtId="165" fontId="3" fillId="0" borderId="0" xfId="0" applyNumberFormat="1" applyFont="1" applyProtection="1"/>
    <xf numFmtId="0" fontId="0" fillId="4" borderId="3" xfId="0" applyFill="1" applyBorder="1" applyProtection="1"/>
    <xf numFmtId="164" fontId="0" fillId="4" borderId="14" xfId="0" applyNumberFormat="1" applyFill="1" applyBorder="1" applyProtection="1"/>
    <xf numFmtId="0" fontId="0" fillId="0" borderId="0" xfId="0" applyNumberFormat="1" applyFill="1" applyProtection="1"/>
    <xf numFmtId="164" fontId="0" fillId="4" borderId="8" xfId="0" applyNumberFormat="1" applyFill="1" applyBorder="1" applyProtection="1"/>
    <xf numFmtId="0" fontId="3" fillId="5" borderId="0" xfId="0" applyFont="1" applyFill="1" applyProtection="1"/>
    <xf numFmtId="165" fontId="3" fillId="6" borderId="1" xfId="0" applyNumberFormat="1" applyFont="1" applyFill="1" applyBorder="1" applyProtection="1"/>
    <xf numFmtId="0" fontId="3" fillId="6" borderId="1" xfId="0" applyNumberFormat="1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Alignment="1" applyProtection="1">
      <alignment horizontal="right"/>
    </xf>
    <xf numFmtId="0" fontId="0" fillId="3" borderId="6" xfId="0" applyFont="1" applyFill="1" applyBorder="1" applyProtection="1"/>
    <xf numFmtId="0" fontId="6" fillId="3" borderId="15" xfId="0" applyFont="1" applyFill="1" applyBorder="1" applyProtection="1"/>
    <xf numFmtId="165" fontId="6" fillId="4" borderId="16" xfId="0" applyNumberFormat="1" applyFont="1" applyFill="1" applyBorder="1" applyProtection="1"/>
    <xf numFmtId="0" fontId="6" fillId="3" borderId="17" xfId="0" applyFont="1" applyFill="1" applyBorder="1" applyProtection="1"/>
    <xf numFmtId="166" fontId="6" fillId="3" borderId="18" xfId="0" applyNumberFormat="1" applyFont="1" applyFill="1" applyBorder="1" applyProtection="1"/>
    <xf numFmtId="0" fontId="6" fillId="3" borderId="19" xfId="0" applyFont="1" applyFill="1" applyBorder="1" applyProtection="1"/>
    <xf numFmtId="164" fontId="6" fillId="3" borderId="20" xfId="0" applyNumberFormat="1" applyFont="1" applyFill="1" applyBorder="1" applyProtection="1"/>
    <xf numFmtId="0" fontId="3" fillId="0" borderId="0" xfId="0" applyFont="1" applyFill="1" applyProtection="1"/>
    <xf numFmtId="0" fontId="3" fillId="3" borderId="6" xfId="0" applyFont="1" applyFill="1" applyBorder="1" applyProtection="1"/>
    <xf numFmtId="0" fontId="3" fillId="0" borderId="7" xfId="0" applyFont="1" applyBorder="1"/>
    <xf numFmtId="0" fontId="6" fillId="3" borderId="0" xfId="0" applyFont="1" applyFill="1" applyBorder="1" applyProtection="1"/>
    <xf numFmtId="164" fontId="4" fillId="0" borderId="0" xfId="1" applyNumberFormat="1" applyFont="1" applyFill="1" applyProtection="1">
      <protection locked="0"/>
    </xf>
    <xf numFmtId="0" fontId="6" fillId="3" borderId="0" xfId="0" applyFont="1" applyFill="1" applyBorder="1" applyAlignment="1">
      <alignment horizontal="right"/>
    </xf>
    <xf numFmtId="0" fontId="3" fillId="10" borderId="0" xfId="0" applyFont="1" applyFill="1" applyAlignment="1">
      <alignment horizontal="right"/>
    </xf>
    <xf numFmtId="0" fontId="4" fillId="8" borderId="0" xfId="1" applyFont="1" applyFill="1" applyProtection="1">
      <protection locked="0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RowColHeaders="0" tabSelected="1" workbookViewId="0">
      <selection activeCell="G24" sqref="G24"/>
    </sheetView>
  </sheetViews>
  <sheetFormatPr baseColWidth="10" defaultRowHeight="12.75"/>
  <sheetData>
    <row r="1" spans="1:2">
      <c r="A1" s="39" t="s">
        <v>58</v>
      </c>
    </row>
    <row r="3" spans="1:2">
      <c r="A3" s="39" t="s">
        <v>8</v>
      </c>
      <c r="B3" t="s">
        <v>59</v>
      </c>
    </row>
    <row r="4" spans="1:2">
      <c r="A4" s="39" t="s">
        <v>11</v>
      </c>
      <c r="B4" t="s">
        <v>60</v>
      </c>
    </row>
    <row r="5" spans="1:2">
      <c r="A5" s="39" t="s">
        <v>19</v>
      </c>
      <c r="B5" t="s">
        <v>61</v>
      </c>
    </row>
    <row r="6" spans="1:2">
      <c r="A6" s="39" t="s">
        <v>14</v>
      </c>
      <c r="B6" t="s">
        <v>69</v>
      </c>
    </row>
    <row r="7" spans="1:2">
      <c r="A7" s="39" t="s">
        <v>17</v>
      </c>
      <c r="B7" t="s">
        <v>62</v>
      </c>
    </row>
    <row r="9" spans="1:2">
      <c r="A9" s="39" t="s">
        <v>64</v>
      </c>
    </row>
    <row r="11" spans="1:2">
      <c r="A11" s="69"/>
      <c r="B11" t="s">
        <v>65</v>
      </c>
    </row>
    <row r="12" spans="1:2">
      <c r="A12" s="70"/>
      <c r="B12" t="s">
        <v>66</v>
      </c>
    </row>
    <row r="13" spans="1:2">
      <c r="A13" s="72"/>
      <c r="B13" t="s">
        <v>67</v>
      </c>
    </row>
    <row r="15" spans="1:2">
      <c r="A15" t="s">
        <v>70</v>
      </c>
    </row>
    <row r="16" spans="1:2">
      <c r="A16" t="s">
        <v>71</v>
      </c>
    </row>
    <row r="17" spans="1:7">
      <c r="A17" t="s">
        <v>72</v>
      </c>
    </row>
    <row r="18" spans="1:7">
      <c r="A18" t="s">
        <v>73</v>
      </c>
    </row>
    <row r="19" spans="1:7">
      <c r="A19" t="s">
        <v>74</v>
      </c>
    </row>
    <row r="21" spans="1:7">
      <c r="A21" t="s">
        <v>75</v>
      </c>
    </row>
    <row r="22" spans="1:7">
      <c r="A22" t="s">
        <v>76</v>
      </c>
    </row>
    <row r="24" spans="1:7">
      <c r="A24" t="s">
        <v>84</v>
      </c>
      <c r="F24" s="39" t="s">
        <v>83</v>
      </c>
      <c r="G24" s="125" t="s">
        <v>82</v>
      </c>
    </row>
    <row r="26" spans="1:7">
      <c r="A26" s="39" t="s">
        <v>88</v>
      </c>
    </row>
    <row r="27" spans="1:7">
      <c r="A27" t="s">
        <v>89</v>
      </c>
    </row>
    <row r="28" spans="1:7">
      <c r="A28" t="s">
        <v>91</v>
      </c>
    </row>
    <row r="29" spans="1:7">
      <c r="A29" t="s">
        <v>90</v>
      </c>
    </row>
  </sheetData>
  <sheetProtection password="DCB3" sheet="1" objects="1" scenarios="1"/>
  <hyperlinks>
    <hyperlink ref="G24" location="Muster!C3" display="Muster"/>
  </hyperlink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3"/>
  <sheetViews>
    <sheetView showGridLines="0" showRowColHeaders="0" topLeftCell="A19" workbookViewId="0">
      <selection activeCell="C44" sqref="C44"/>
    </sheetView>
  </sheetViews>
  <sheetFormatPr baseColWidth="10" defaultColWidth="11.5703125" defaultRowHeight="12.75"/>
  <cols>
    <col min="1" max="1" width="6.85546875" style="75" customWidth="1"/>
    <col min="2" max="2" width="50.7109375" style="75" customWidth="1"/>
    <col min="3" max="3" width="13.7109375" style="78" customWidth="1"/>
    <col min="4" max="4" width="7" style="77" customWidth="1"/>
    <col min="5" max="5" width="13.7109375" style="78" customWidth="1"/>
    <col min="6" max="6" width="7.140625" style="79" customWidth="1"/>
    <col min="7" max="7" width="5.42578125" style="79" customWidth="1"/>
    <col min="8" max="8" width="11.5703125" style="80"/>
    <col min="9" max="9" width="11.5703125" style="79"/>
    <col min="10" max="10" width="11.5703125" style="81"/>
    <col min="11" max="16384" width="11.5703125" style="79"/>
  </cols>
  <sheetData>
    <row r="1" spans="1:10" ht="18">
      <c r="A1" s="74" t="s">
        <v>0</v>
      </c>
      <c r="C1" s="76">
        <v>2009</v>
      </c>
    </row>
    <row r="2" spans="1:10" ht="15.75" thickBot="1">
      <c r="A2" s="82" t="s">
        <v>81</v>
      </c>
    </row>
    <row r="3" spans="1:10" ht="18.75" thickBot="1">
      <c r="B3" s="83" t="s">
        <v>1</v>
      </c>
      <c r="C3" s="84">
        <v>1036118</v>
      </c>
    </row>
    <row r="5" spans="1:10">
      <c r="A5" s="85" t="s">
        <v>2</v>
      </c>
      <c r="B5" s="85" t="s">
        <v>3</v>
      </c>
      <c r="C5" s="86" t="s">
        <v>4</v>
      </c>
      <c r="D5" s="87" t="s">
        <v>5</v>
      </c>
      <c r="E5" s="86" t="s">
        <v>6</v>
      </c>
    </row>
    <row r="7" spans="1:10" ht="13.5" thickBot="1">
      <c r="B7" s="12" t="s">
        <v>7</v>
      </c>
      <c r="C7" s="88">
        <v>384</v>
      </c>
      <c r="D7" s="17" t="str">
        <f>IF(F7&gt;0,F7,"")</f>
        <v/>
      </c>
      <c r="E7" s="18" t="str">
        <f>IF(F7&gt;0,C7*D7,"")</f>
        <v/>
      </c>
      <c r="F7" s="89">
        <v>0</v>
      </c>
      <c r="G7" s="14" t="s">
        <v>8</v>
      </c>
      <c r="J7" s="81" t="s">
        <v>45</v>
      </c>
    </row>
    <row r="8" spans="1:10" ht="13.5" thickBot="1">
      <c r="B8" s="15" t="s">
        <v>9</v>
      </c>
      <c r="C8" s="90">
        <v>346</v>
      </c>
      <c r="D8" s="17">
        <f>IF(F8=2,2,"")</f>
        <v>2</v>
      </c>
      <c r="E8" s="18">
        <f>IF(D8=2,C8*D8,"")</f>
        <v>692</v>
      </c>
      <c r="F8" s="89">
        <v>2</v>
      </c>
      <c r="G8" s="14" t="s">
        <v>8</v>
      </c>
      <c r="J8" s="81" t="s">
        <v>46</v>
      </c>
    </row>
    <row r="9" spans="1:10" ht="13.5" thickBot="1">
      <c r="B9" s="15" t="s">
        <v>10</v>
      </c>
      <c r="C9" s="90">
        <v>230</v>
      </c>
      <c r="D9" s="17">
        <f>IF(F9&gt;0,F9,"")</f>
        <v>1</v>
      </c>
      <c r="E9" s="18">
        <f>IF(F9&gt;0,C9*D9,"")</f>
        <v>230</v>
      </c>
      <c r="F9" s="89">
        <v>1</v>
      </c>
      <c r="G9" s="14" t="s">
        <v>11</v>
      </c>
      <c r="J9" s="81" t="s">
        <v>47</v>
      </c>
    </row>
    <row r="10" spans="1:10" ht="26.25" thickBot="1">
      <c r="B10" s="19" t="s">
        <v>12</v>
      </c>
      <c r="C10" s="91">
        <v>269</v>
      </c>
      <c r="D10" s="71">
        <f t="shared" ref="D10:D11" si="0">IF(F10&gt;0,F10,"")</f>
        <v>1</v>
      </c>
      <c r="E10" s="22">
        <f t="shared" ref="E10:E11" si="1">IF(F10&gt;0,C10*D10,"")</f>
        <v>269</v>
      </c>
      <c r="F10" s="92">
        <v>1</v>
      </c>
      <c r="G10" s="93"/>
      <c r="J10" s="81" t="s">
        <v>47</v>
      </c>
    </row>
    <row r="11" spans="1:10" ht="13.5" thickBot="1">
      <c r="B11" s="15" t="s">
        <v>13</v>
      </c>
      <c r="C11" s="90">
        <v>307</v>
      </c>
      <c r="D11" s="17" t="str">
        <f t="shared" si="0"/>
        <v/>
      </c>
      <c r="E11" s="18" t="str">
        <f t="shared" si="1"/>
        <v/>
      </c>
      <c r="F11" s="94">
        <v>0</v>
      </c>
      <c r="G11" s="14" t="s">
        <v>14</v>
      </c>
      <c r="J11" s="81" t="s">
        <v>47</v>
      </c>
    </row>
    <row r="12" spans="1:10" ht="13.5" thickBot="1">
      <c r="B12" s="95" t="s">
        <v>15</v>
      </c>
      <c r="C12" s="96">
        <v>0</v>
      </c>
      <c r="D12" s="25" t="str">
        <f>IF(C12&gt;0,1,"")</f>
        <v/>
      </c>
      <c r="E12" s="26" t="str">
        <f>IF(C12,C12*D12,"")</f>
        <v/>
      </c>
      <c r="F12" s="27" t="s">
        <v>16</v>
      </c>
      <c r="G12" s="14" t="s">
        <v>17</v>
      </c>
    </row>
    <row r="13" spans="1:10" ht="13.5" thickBot="1">
      <c r="B13" s="97" t="s">
        <v>77</v>
      </c>
      <c r="C13" s="96">
        <v>35</v>
      </c>
      <c r="D13" s="25">
        <f>IF(C13&gt;0,1,"")</f>
        <v>1</v>
      </c>
      <c r="E13" s="26">
        <f>IF(C13,C13*D13,"")</f>
        <v>35</v>
      </c>
      <c r="G13" s="14" t="s">
        <v>17</v>
      </c>
    </row>
    <row r="14" spans="1:10" ht="13.5" thickBot="1">
      <c r="B14" s="95" t="s">
        <v>18</v>
      </c>
      <c r="C14" s="96">
        <v>0</v>
      </c>
      <c r="D14" s="25" t="str">
        <f>IF(C14&gt;0,1,"")</f>
        <v/>
      </c>
      <c r="E14" s="26" t="str">
        <f>IF(C14,C14*D14,"")</f>
        <v/>
      </c>
      <c r="G14" s="14" t="s">
        <v>19</v>
      </c>
    </row>
    <row r="15" spans="1:10" ht="13.5" thickBot="1">
      <c r="B15" s="95" t="s">
        <v>18</v>
      </c>
      <c r="C15" s="96">
        <v>0</v>
      </c>
      <c r="D15" s="25" t="str">
        <f>IF(C15&gt;0,1,"")</f>
        <v/>
      </c>
      <c r="E15" s="26" t="str">
        <f>IF(C15,C15*D15,"")</f>
        <v/>
      </c>
      <c r="G15" s="14" t="s">
        <v>19</v>
      </c>
    </row>
    <row r="16" spans="1:10" ht="13.5" thickBot="1">
      <c r="B16" s="28"/>
      <c r="C16" s="90"/>
      <c r="D16" s="90"/>
      <c r="E16" s="26"/>
      <c r="G16" s="14" t="s">
        <v>20</v>
      </c>
    </row>
    <row r="17" spans="1:10" ht="13.5" thickBot="1">
      <c r="B17" s="28" t="s">
        <v>21</v>
      </c>
      <c r="C17" s="98">
        <v>850</v>
      </c>
      <c r="D17" s="90"/>
      <c r="E17" s="26">
        <f>IF(C17,C17,"")</f>
        <v>850</v>
      </c>
      <c r="G17" s="14" t="s">
        <v>22</v>
      </c>
    </row>
    <row r="18" spans="1:10" ht="13.5" thickBot="1">
      <c r="B18" s="28" t="s">
        <v>23</v>
      </c>
      <c r="C18" s="96">
        <v>0</v>
      </c>
      <c r="D18" s="90"/>
      <c r="E18" s="26" t="str">
        <f>IF(C18,C18,"")</f>
        <v/>
      </c>
      <c r="G18" s="14" t="s">
        <v>24</v>
      </c>
    </row>
    <row r="19" spans="1:10" ht="16.5" thickBot="1">
      <c r="B19" s="30" t="s">
        <v>25</v>
      </c>
      <c r="C19" s="99"/>
      <c r="D19" s="100"/>
      <c r="E19" s="33">
        <f>SUM(E7:E18)</f>
        <v>2076</v>
      </c>
      <c r="G19" s="14" t="s">
        <v>26</v>
      </c>
      <c r="J19" s="81" t="s">
        <v>54</v>
      </c>
    </row>
    <row r="20" spans="1:10">
      <c r="E20" s="36" t="s">
        <v>78</v>
      </c>
    </row>
    <row r="21" spans="1:10" s="81" customFormat="1" ht="13.5" thickBot="1">
      <c r="A21" s="34" t="s">
        <v>27</v>
      </c>
      <c r="B21" s="35" t="s">
        <v>28</v>
      </c>
      <c r="C21" s="36"/>
      <c r="D21" s="101"/>
      <c r="E21" s="36"/>
      <c r="H21" s="102"/>
    </row>
    <row r="22" spans="1:10">
      <c r="B22" s="103" t="s">
        <v>8</v>
      </c>
      <c r="C22" s="104"/>
      <c r="E22" s="105"/>
    </row>
    <row r="23" spans="1:10" ht="13.5" thickBot="1">
      <c r="B23" s="95" t="s">
        <v>8</v>
      </c>
      <c r="C23" s="106"/>
    </row>
    <row r="24" spans="1:10" ht="13.5" thickBot="1">
      <c r="B24" s="95" t="s">
        <v>63</v>
      </c>
      <c r="C24" s="73">
        <f>IF(H24&gt;1,H24*30,"")</f>
        <v>702.6</v>
      </c>
      <c r="G24" s="107"/>
      <c r="H24" s="108">
        <v>23.42</v>
      </c>
      <c r="J24" s="81" t="s">
        <v>48</v>
      </c>
    </row>
    <row r="25" spans="1:10">
      <c r="B25" s="95" t="s">
        <v>14</v>
      </c>
      <c r="C25" s="106">
        <v>400</v>
      </c>
    </row>
    <row r="26" spans="1:10">
      <c r="B26" s="95" t="s">
        <v>17</v>
      </c>
      <c r="C26" s="106"/>
    </row>
    <row r="27" spans="1:10">
      <c r="B27" s="95" t="s">
        <v>17</v>
      </c>
      <c r="C27" s="106"/>
    </row>
    <row r="28" spans="1:10">
      <c r="B28" s="95" t="s">
        <v>19</v>
      </c>
      <c r="C28" s="106"/>
    </row>
    <row r="29" spans="1:10" ht="13.5" thickBot="1">
      <c r="B29" s="95" t="s">
        <v>19</v>
      </c>
      <c r="C29" s="106"/>
    </row>
    <row r="30" spans="1:10" ht="13.5" thickBot="1">
      <c r="B30" s="28" t="s">
        <v>30</v>
      </c>
      <c r="C30" s="45">
        <f>IF(F30,184*F30,"")</f>
        <v>184</v>
      </c>
      <c r="F30" s="109">
        <v>1</v>
      </c>
      <c r="J30" s="81" t="s">
        <v>49</v>
      </c>
    </row>
    <row r="31" spans="1:10" ht="13.5" thickBot="1">
      <c r="B31" s="28" t="s">
        <v>31</v>
      </c>
      <c r="C31" s="45">
        <f>IF(F31,184*F31,"")</f>
        <v>184</v>
      </c>
      <c r="F31" s="109">
        <v>1</v>
      </c>
      <c r="J31" s="81" t="s">
        <v>49</v>
      </c>
    </row>
    <row r="32" spans="1:10" ht="13.5" thickBot="1">
      <c r="B32" s="28" t="s">
        <v>32</v>
      </c>
      <c r="C32" s="45" t="str">
        <f>IF(F32,190*F32,"")</f>
        <v/>
      </c>
      <c r="F32" s="109">
        <v>0</v>
      </c>
      <c r="J32" s="81" t="s">
        <v>50</v>
      </c>
    </row>
    <row r="33" spans="2:10" ht="13.5" thickBot="1">
      <c r="B33" s="28" t="s">
        <v>33</v>
      </c>
      <c r="C33" s="45" t="str">
        <f>IF(F33,215*F33,"")</f>
        <v/>
      </c>
      <c r="F33" s="109">
        <v>0</v>
      </c>
      <c r="J33" s="81" t="s">
        <v>50</v>
      </c>
    </row>
    <row r="34" spans="2:10" ht="15.75">
      <c r="B34" s="110" t="s">
        <v>34</v>
      </c>
      <c r="C34" s="48">
        <f>SUM(C22:C33)</f>
        <v>1470.6</v>
      </c>
    </row>
    <row r="35" spans="2:10">
      <c r="B35" s="111"/>
      <c r="C35" s="45"/>
    </row>
    <row r="36" spans="2:10" ht="16.5" thickBot="1">
      <c r="B36" s="30" t="s">
        <v>35</v>
      </c>
      <c r="C36" s="51">
        <f>SUM(C34-E19)</f>
        <v>-605.40000000000009</v>
      </c>
      <c r="E36" s="36" t="s">
        <v>38</v>
      </c>
    </row>
    <row r="37" spans="2:10" ht="13.5" thickBot="1">
      <c r="B37" s="79"/>
    </row>
    <row r="38" spans="2:10" ht="17.25" thickTop="1" thickBot="1">
      <c r="B38" s="112" t="s">
        <v>36</v>
      </c>
      <c r="C38" s="113">
        <v>100</v>
      </c>
      <c r="E38" s="36"/>
      <c r="J38" s="81" t="s">
        <v>51</v>
      </c>
    </row>
    <row r="39" spans="2:10" ht="17.25" thickTop="1" thickBot="1">
      <c r="B39" s="114" t="s">
        <v>37</v>
      </c>
      <c r="C39" s="113">
        <v>0</v>
      </c>
      <c r="J39" s="81" t="s">
        <v>52</v>
      </c>
    </row>
    <row r="40" spans="2:10" ht="16.5" thickTop="1">
      <c r="B40" s="114" t="s">
        <v>38</v>
      </c>
      <c r="C40" s="115">
        <f>C36</f>
        <v>-605.40000000000009</v>
      </c>
      <c r="J40" s="81" t="s">
        <v>38</v>
      </c>
    </row>
    <row r="41" spans="2:10" ht="16.5" thickBot="1">
      <c r="B41" s="116" t="s">
        <v>39</v>
      </c>
      <c r="C41" s="117">
        <f>SUM(C40+C38+C39)</f>
        <v>-505.40000000000009</v>
      </c>
      <c r="E41" s="36" t="s">
        <v>79</v>
      </c>
      <c r="J41" s="81" t="s">
        <v>53</v>
      </c>
    </row>
    <row r="43" spans="2:10">
      <c r="C43" s="79"/>
    </row>
    <row r="44" spans="2:10" ht="15.75">
      <c r="B44" s="121" t="s">
        <v>85</v>
      </c>
      <c r="C44" s="58" t="s">
        <v>80</v>
      </c>
    </row>
    <row r="45" spans="2:10" ht="15.75">
      <c r="B45" s="121" t="s">
        <v>86</v>
      </c>
      <c r="C45" s="122" t="s">
        <v>56</v>
      </c>
    </row>
    <row r="46" spans="2:10">
      <c r="B46" s="118" t="s">
        <v>40</v>
      </c>
    </row>
    <row r="48" spans="2:10">
      <c r="B48" s="119" t="s">
        <v>41</v>
      </c>
    </row>
    <row r="50" spans="2:2">
      <c r="B50" s="61" t="s">
        <v>42</v>
      </c>
    </row>
    <row r="52" spans="2:2">
      <c r="B52" s="118" t="s">
        <v>43</v>
      </c>
    </row>
    <row r="53" spans="2:2">
      <c r="B53" s="118" t="s">
        <v>44</v>
      </c>
    </row>
  </sheetData>
  <sheetProtection password="DCB3" sheet="1" objects="1" scenarios="1"/>
  <dataValidations count="5">
    <dataValidation type="whole" errorStyle="warning" operator="equal" allowBlank="1" showErrorMessage="1" errorTitle="Menge" error="Hier kann nur 2 Partner eingetragen werden._x000a_" sqref="F8">
      <formula1>2</formula1>
    </dataValidation>
    <dataValidation type="list" errorStyle="warning" operator="equal" allowBlank="1" showErrorMessage="1" errorTitle="Einkommensart" error="Bitte überprüfen" sqref="B23 B25:B29">
      <formula1>"NS,AL 30 x ,GF,AE,RE,"</formula1>
    </dataValidation>
    <dataValidation type="list" operator="equal" allowBlank="1" showErrorMessage="1" errorTitle="Einkommensart" error="Keine Auswahlmöglichkeit" sqref="B24">
      <formula1>"AL 30 x €"</formula1>
    </dataValidation>
    <dataValidation type="list" errorStyle="warning" operator="equal" allowBlank="1" showErrorMessage="1" errorTitle="Einkommen" error="Ist das auch richtig?" promptTitle="Einkommen" prompt="NS" sqref="B22">
      <formula1>"NS,AL 30 x,GF,AE,RE,"</formula1>
    </dataValidation>
    <dataValidation allowBlank="1" showErrorMessage="1" errorTitle="Menge" error="Anzahl??" sqref="F7 F9:F11">
      <formula1>0</formula1>
      <formula2>0</formula2>
    </dataValidation>
  </dataValidations>
  <hyperlinks>
    <hyperlink ref="G7" location="Plausi2009!c22" display="NS"/>
    <hyperlink ref="G8" location="Plausi2009!c23" display="NS"/>
    <hyperlink ref="G9" location="Plausi2009!b24" display="AL"/>
    <hyperlink ref="G11" location="Plausi2009!C25" display="GF"/>
    <hyperlink ref="F12" location="Muster!C17" display="MP"/>
    <hyperlink ref="G12" location="Plausi2009!C26" display="AE"/>
    <hyperlink ref="G13" location="Plausi2009!C27" display="AE"/>
    <hyperlink ref="G14" location="Plausi2009!C28" display="RE"/>
    <hyperlink ref="G15" location="Plausi2009!C29" display="RE"/>
    <hyperlink ref="G16" location="Plausi2009!f30" display="KG 1"/>
    <hyperlink ref="G17" location="Plausi2009!f31" display="KG 2"/>
    <hyperlink ref="G18" location="Plausi2009!f32" display="KG 3"/>
    <hyperlink ref="G19" location="Plausi2009!f33" display="KG 4"/>
    <hyperlink ref="C44" location="'SGB XII'!C3" display="GRUSI-SGB XII"/>
    <hyperlink ref="C45" location="'ARGE-SGB II'!C3" display="ARGE-SGB II"/>
  </hyperlinks>
  <pageMargins left="0.55902777777777779" right="0.19652777777777777" top="1.0249999999999999" bottom="1.0249999999999999" header="0.51180555555555551" footer="0.78749999999999998"/>
  <pageSetup paperSize="9" orientation="portrait" useFirstPageNumber="1" horizontalDpi="300" verticalDpi="300" r:id="rId1"/>
  <headerFooter alignWithMargins="0"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55"/>
  <sheetViews>
    <sheetView showGridLines="0" showRowColHeaders="0" topLeftCell="A28" workbookViewId="0">
      <selection activeCell="B54" sqref="B54:B55"/>
    </sheetView>
  </sheetViews>
  <sheetFormatPr baseColWidth="10" defaultColWidth="11.5703125" defaultRowHeight="12.75"/>
  <cols>
    <col min="1" max="1" width="6.85546875" style="1" customWidth="1"/>
    <col min="2" max="2" width="50.7109375" style="1" customWidth="1"/>
    <col min="3" max="3" width="13.7109375" style="2" customWidth="1"/>
    <col min="4" max="4" width="7" style="3" customWidth="1"/>
    <col min="5" max="5" width="13.7109375" style="2" customWidth="1"/>
    <col min="6" max="6" width="7.140625" customWidth="1"/>
    <col min="7" max="7" width="5.42578125" style="39" customWidth="1"/>
    <col min="8" max="8" width="11.5703125" style="4"/>
    <col min="10" max="10" width="11.5703125" style="39"/>
  </cols>
  <sheetData>
    <row r="1" spans="1:10" ht="18">
      <c r="A1" s="5" t="s">
        <v>0</v>
      </c>
      <c r="C1" s="6">
        <v>2009</v>
      </c>
    </row>
    <row r="2" spans="1:10" ht="15">
      <c r="A2" s="7" t="s">
        <v>68</v>
      </c>
    </row>
    <row r="3" spans="1:10" ht="18">
      <c r="B3" s="8" t="s">
        <v>1</v>
      </c>
      <c r="C3" s="67"/>
    </row>
    <row r="5" spans="1:10">
      <c r="A5" s="9" t="s">
        <v>2</v>
      </c>
      <c r="B5" s="9" t="s">
        <v>3</v>
      </c>
      <c r="C5" s="10" t="s">
        <v>4</v>
      </c>
      <c r="D5" s="11" t="s">
        <v>5</v>
      </c>
      <c r="E5" s="10" t="s">
        <v>6</v>
      </c>
    </row>
    <row r="7" spans="1:10">
      <c r="B7" s="12" t="s">
        <v>7</v>
      </c>
      <c r="C7" s="13">
        <v>384</v>
      </c>
      <c r="D7" s="17" t="str">
        <f>IF(F7&gt;0,F7,"")</f>
        <v/>
      </c>
      <c r="E7" s="18" t="str">
        <f>IF(F7&gt;0,C7*D7,"")</f>
        <v/>
      </c>
      <c r="F7" s="62">
        <v>0</v>
      </c>
      <c r="G7" s="14" t="s">
        <v>8</v>
      </c>
      <c r="J7" s="39" t="s">
        <v>45</v>
      </c>
    </row>
    <row r="8" spans="1:10">
      <c r="B8" s="15" t="s">
        <v>9</v>
      </c>
      <c r="C8" s="16">
        <v>346</v>
      </c>
      <c r="D8" s="17" t="str">
        <f>IF(F8=2,2,"")</f>
        <v/>
      </c>
      <c r="E8" s="18" t="str">
        <f>IF(D8=2,C8*D8,"")</f>
        <v/>
      </c>
      <c r="F8" s="62">
        <v>0</v>
      </c>
      <c r="G8" s="14" t="s">
        <v>8</v>
      </c>
      <c r="J8" s="39" t="s">
        <v>46</v>
      </c>
    </row>
    <row r="9" spans="1:10">
      <c r="B9" s="15" t="s">
        <v>10</v>
      </c>
      <c r="C9" s="16">
        <v>230</v>
      </c>
      <c r="D9" s="17" t="str">
        <f>IF(F9&gt;0,F9,"")</f>
        <v/>
      </c>
      <c r="E9" s="18" t="str">
        <f>IF(F9&gt;0,C9*D9,"")</f>
        <v/>
      </c>
      <c r="F9" s="62">
        <v>0</v>
      </c>
      <c r="G9" s="14" t="s">
        <v>11</v>
      </c>
      <c r="J9" s="39" t="s">
        <v>47</v>
      </c>
    </row>
    <row r="10" spans="1:10" ht="25.5">
      <c r="B10" s="19" t="s">
        <v>12</v>
      </c>
      <c r="C10" s="20">
        <v>269</v>
      </c>
      <c r="D10" s="71" t="str">
        <f t="shared" ref="D10:D11" si="0">IF(F10&gt;0,F10,"")</f>
        <v/>
      </c>
      <c r="E10" s="22" t="str">
        <f t="shared" ref="E10:E11" si="1">IF(F10&gt;0,C10*D10,"")</f>
        <v/>
      </c>
      <c r="F10" s="63">
        <v>0</v>
      </c>
      <c r="G10" s="120"/>
      <c r="J10" s="39" t="s">
        <v>47</v>
      </c>
    </row>
    <row r="11" spans="1:10">
      <c r="B11" s="15" t="s">
        <v>13</v>
      </c>
      <c r="C11" s="16">
        <v>307</v>
      </c>
      <c r="D11" s="17" t="str">
        <f t="shared" si="0"/>
        <v/>
      </c>
      <c r="E11" s="18" t="str">
        <f t="shared" si="1"/>
        <v/>
      </c>
      <c r="F11" s="64">
        <v>0</v>
      </c>
      <c r="G11" s="14" t="s">
        <v>14</v>
      </c>
      <c r="J11" s="39" t="s">
        <v>47</v>
      </c>
    </row>
    <row r="12" spans="1:10">
      <c r="B12" s="23" t="s">
        <v>15</v>
      </c>
      <c r="C12" s="24">
        <v>0</v>
      </c>
      <c r="D12" s="25" t="str">
        <f>IF(C12&gt;0,1,"")</f>
        <v/>
      </c>
      <c r="E12" s="26" t="str">
        <f>IF(C12,C12*D12,"")</f>
        <v/>
      </c>
      <c r="F12" s="27" t="s">
        <v>16</v>
      </c>
      <c r="G12" s="14" t="s">
        <v>17</v>
      </c>
    </row>
    <row r="13" spans="1:10">
      <c r="B13" s="23" t="s">
        <v>18</v>
      </c>
      <c r="C13" s="24">
        <v>0</v>
      </c>
      <c r="D13" s="25" t="str">
        <f>IF(C13&gt;0,1,"")</f>
        <v/>
      </c>
      <c r="E13" s="26" t="str">
        <f>IF(C13,C13*D13,"")</f>
        <v/>
      </c>
      <c r="G13" s="14" t="s">
        <v>17</v>
      </c>
    </row>
    <row r="14" spans="1:10">
      <c r="B14" s="23" t="s">
        <v>18</v>
      </c>
      <c r="C14" s="24">
        <v>0</v>
      </c>
      <c r="D14" s="25" t="str">
        <f>IF(C14&gt;0,1,"")</f>
        <v/>
      </c>
      <c r="E14" s="26" t="str">
        <f>IF(C14,C14*D14,"")</f>
        <v/>
      </c>
      <c r="G14" s="14" t="s">
        <v>19</v>
      </c>
    </row>
    <row r="15" spans="1:10">
      <c r="B15" s="23" t="s">
        <v>18</v>
      </c>
      <c r="C15" s="24">
        <v>0</v>
      </c>
      <c r="D15" s="25" t="str">
        <f>IF(C15&gt;0,1,"")</f>
        <v/>
      </c>
      <c r="E15" s="26" t="str">
        <f>IF(C15,C15*D15,"")</f>
        <v/>
      </c>
      <c r="G15" s="14" t="s">
        <v>19</v>
      </c>
    </row>
    <row r="16" spans="1:10">
      <c r="B16" s="28"/>
      <c r="C16" s="16"/>
      <c r="D16" s="16"/>
      <c r="E16" s="26"/>
      <c r="G16" s="14" t="s">
        <v>20</v>
      </c>
    </row>
    <row r="17" spans="1:10">
      <c r="B17" s="28" t="s">
        <v>21</v>
      </c>
      <c r="C17" s="29">
        <v>0</v>
      </c>
      <c r="D17" s="16"/>
      <c r="E17" s="26" t="str">
        <f>IF(C17,C17,"")</f>
        <v/>
      </c>
      <c r="G17" s="14" t="s">
        <v>22</v>
      </c>
    </row>
    <row r="18" spans="1:10">
      <c r="B18" s="28" t="s">
        <v>23</v>
      </c>
      <c r="C18" s="24">
        <v>0</v>
      </c>
      <c r="D18" s="16"/>
      <c r="E18" s="26" t="str">
        <f>IF(C18,C18,"")</f>
        <v/>
      </c>
      <c r="G18" s="14" t="s">
        <v>24</v>
      </c>
    </row>
    <row r="19" spans="1:10" ht="15.75">
      <c r="B19" s="30" t="s">
        <v>25</v>
      </c>
      <c r="C19" s="31"/>
      <c r="D19" s="32"/>
      <c r="E19" s="33">
        <f>SUM(E7:E18)</f>
        <v>0</v>
      </c>
      <c r="G19" s="14" t="s">
        <v>26</v>
      </c>
      <c r="J19" s="39" t="s">
        <v>54</v>
      </c>
    </row>
    <row r="21" spans="1:10" s="39" customFormat="1">
      <c r="A21" s="34" t="s">
        <v>27</v>
      </c>
      <c r="B21" s="35" t="s">
        <v>28</v>
      </c>
      <c r="C21" s="36"/>
      <c r="D21" s="37"/>
      <c r="E21" s="38"/>
      <c r="H21" s="40"/>
    </row>
    <row r="22" spans="1:10">
      <c r="B22" s="68" t="s">
        <v>8</v>
      </c>
      <c r="C22" s="42"/>
      <c r="E22" s="43"/>
    </row>
    <row r="23" spans="1:10">
      <c r="B23" s="23" t="s">
        <v>8</v>
      </c>
      <c r="C23" s="44"/>
    </row>
    <row r="24" spans="1:10">
      <c r="B24" s="23" t="s">
        <v>63</v>
      </c>
      <c r="C24" s="73" t="str">
        <f>IF(H24&gt;1,H24*30,"")</f>
        <v/>
      </c>
      <c r="G24" s="46"/>
      <c r="H24" s="65"/>
      <c r="J24" s="39" t="s">
        <v>48</v>
      </c>
    </row>
    <row r="25" spans="1:10">
      <c r="B25" s="23" t="s">
        <v>14</v>
      </c>
      <c r="C25" s="44"/>
    </row>
    <row r="26" spans="1:10">
      <c r="B26" s="23" t="s">
        <v>17</v>
      </c>
      <c r="C26" s="44"/>
    </row>
    <row r="27" spans="1:10">
      <c r="B27" s="23" t="s">
        <v>17</v>
      </c>
      <c r="C27" s="44"/>
    </row>
    <row r="28" spans="1:10">
      <c r="B28" s="23" t="s">
        <v>19</v>
      </c>
      <c r="C28" s="44"/>
    </row>
    <row r="29" spans="1:10">
      <c r="B29" s="23" t="s">
        <v>19</v>
      </c>
      <c r="C29" s="44"/>
    </row>
    <row r="30" spans="1:10">
      <c r="B30" s="28" t="s">
        <v>30</v>
      </c>
      <c r="C30" s="45" t="str">
        <f>IF(F30,184*F30,"")</f>
        <v/>
      </c>
      <c r="F30" s="66">
        <v>0</v>
      </c>
      <c r="J30" s="39" t="s">
        <v>49</v>
      </c>
    </row>
    <row r="31" spans="1:10">
      <c r="B31" s="28" t="s">
        <v>31</v>
      </c>
      <c r="C31" s="45" t="str">
        <f>IF(F31,184*F31,"")</f>
        <v/>
      </c>
      <c r="F31" s="66">
        <v>0</v>
      </c>
      <c r="J31" s="39" t="s">
        <v>49</v>
      </c>
    </row>
    <row r="32" spans="1:10">
      <c r="B32" s="28" t="s">
        <v>32</v>
      </c>
      <c r="C32" s="45" t="str">
        <f>IF(F32,190*F32,"")</f>
        <v/>
      </c>
      <c r="F32" s="66">
        <v>0</v>
      </c>
      <c r="J32" s="39" t="s">
        <v>50</v>
      </c>
    </row>
    <row r="33" spans="2:10">
      <c r="B33" s="28" t="s">
        <v>33</v>
      </c>
      <c r="C33" s="45" t="str">
        <f>IF(F33,215*F33,"")</f>
        <v/>
      </c>
      <c r="F33" s="66">
        <v>0</v>
      </c>
      <c r="J33" s="39" t="s">
        <v>50</v>
      </c>
    </row>
    <row r="34" spans="2:10" ht="15.75">
      <c r="B34" s="47" t="s">
        <v>34</v>
      </c>
      <c r="C34" s="48">
        <f>SUM(C22:C33)</f>
        <v>0</v>
      </c>
    </row>
    <row r="35" spans="2:10">
      <c r="B35" s="49"/>
      <c r="C35" s="45"/>
    </row>
    <row r="36" spans="2:10" ht="15.75">
      <c r="B36" s="50" t="s">
        <v>35</v>
      </c>
      <c r="C36" s="51">
        <f>SUM(C34-E19)</f>
        <v>0</v>
      </c>
    </row>
    <row r="37" spans="2:10">
      <c r="B37"/>
    </row>
    <row r="38" spans="2:10" ht="15.75">
      <c r="B38" s="52" t="s">
        <v>36</v>
      </c>
      <c r="C38" s="53"/>
      <c r="J38" s="39" t="s">
        <v>51</v>
      </c>
    </row>
    <row r="39" spans="2:10" ht="15.75">
      <c r="B39" s="54" t="s">
        <v>37</v>
      </c>
      <c r="C39" s="53"/>
      <c r="J39" s="39" t="s">
        <v>52</v>
      </c>
    </row>
    <row r="40" spans="2:10" ht="15.75">
      <c r="B40" s="54" t="s">
        <v>38</v>
      </c>
      <c r="C40" s="55">
        <f>C36</f>
        <v>0</v>
      </c>
      <c r="J40" s="39" t="s">
        <v>38</v>
      </c>
    </row>
    <row r="41" spans="2:10" ht="15.75">
      <c r="B41" s="56" t="s">
        <v>39</v>
      </c>
      <c r="C41" s="57">
        <f>SUM(C40+C38+C39)</f>
        <v>0</v>
      </c>
      <c r="J41" s="39" t="s">
        <v>53</v>
      </c>
    </row>
    <row r="43" spans="2:10">
      <c r="C43"/>
    </row>
    <row r="44" spans="2:10">
      <c r="B44" s="124" t="s">
        <v>87</v>
      </c>
      <c r="C44" s="58" t="s">
        <v>56</v>
      </c>
    </row>
    <row r="46" spans="2:10">
      <c r="B46" s="59" t="s">
        <v>40</v>
      </c>
    </row>
    <row r="48" spans="2:10">
      <c r="B48" s="60" t="s">
        <v>41</v>
      </c>
    </row>
    <row r="50" spans="2:2">
      <c r="B50" s="61" t="s">
        <v>42</v>
      </c>
    </row>
    <row r="52" spans="2:2">
      <c r="B52" s="59" t="s">
        <v>43</v>
      </c>
    </row>
    <row r="53" spans="2:2">
      <c r="B53" s="59" t="s">
        <v>44</v>
      </c>
    </row>
    <row r="54" spans="2:2">
      <c r="B54" s="59" t="s">
        <v>92</v>
      </c>
    </row>
    <row r="55" spans="2:2">
      <c r="B55" s="59" t="s">
        <v>93</v>
      </c>
    </row>
  </sheetData>
  <sheetProtection password="DCB3" sheet="1" objects="1" scenarios="1"/>
  <dataValidations count="6">
    <dataValidation allowBlank="1" showErrorMessage="1" errorTitle="Menge" error="Anzahl??" sqref="F7 F9:F11">
      <formula1>0</formula1>
      <formula2>0</formula2>
    </dataValidation>
    <dataValidation type="list" errorStyle="warning" operator="equal" allowBlank="1" showErrorMessage="1" errorTitle="Einkommen" error="Ist das auch richtig?" promptTitle="Einkommen" prompt="NS" sqref="B22">
      <formula1>"NS,AL 30 x,GF,AE,RE,"</formula1>
    </dataValidation>
    <dataValidation type="list" errorStyle="warning" operator="equal" allowBlank="1" showErrorMessage="1" errorTitle="Einkommensart" error="Bitte überprüfen" sqref="B29">
      <formula1>"NS,AL 30 x ,GF,AE,RE,"</formula1>
    </dataValidation>
    <dataValidation type="list" operator="equal" allowBlank="1" showErrorMessage="1" errorTitle="Einkommensart" error="Keine Auswahlmöglichkeit" sqref="B24">
      <formula1>"AL 30 x €"</formula1>
    </dataValidation>
    <dataValidation type="list" errorStyle="warning" operator="equal" allowBlank="1" showErrorMessage="1" errorTitle="Einkommensart" error="Bitte überprüfen" sqref="B23 B25 B26 B27 B28">
      <formula1>"NS,AL 30 x ,GF,AE,RE,"</formula1>
    </dataValidation>
    <dataValidation type="whole" errorStyle="warning" operator="equal" allowBlank="1" showErrorMessage="1" errorTitle="Menge" error="Hier kann nur 2 Partner eingetragen werden._x000a_" sqref="F8">
      <formula1>2</formula1>
    </dataValidation>
  </dataValidations>
  <hyperlinks>
    <hyperlink ref="G7" location="'SGB XII'!C22" display="NS"/>
    <hyperlink ref="G8" location="'SGB XII'!C23" display="NS"/>
    <hyperlink ref="G9" location="'SGB XII'!H24" display="AL"/>
    <hyperlink ref="G11" location="'SGB XII'!C25" display="GF"/>
    <hyperlink ref="F12" location="'SGB XII'!C17" display="MP"/>
    <hyperlink ref="G12" location="'SGB XII'!C26" display="AE"/>
    <hyperlink ref="G13" location="'SGB XII'!C27" display="AE"/>
    <hyperlink ref="G14" location="'SGB XII'!C28" display="RE"/>
    <hyperlink ref="G15" location="'SGB XII'!C29" display="RE"/>
    <hyperlink ref="G16" location="'SGB XII'!F30" display="KG 1"/>
    <hyperlink ref="G17" location="'SGB XII'!F31" display="KG 2"/>
    <hyperlink ref="G18" location="'SGB XII'!F32" display="KG 3"/>
    <hyperlink ref="G19" location="'SGB XII'!F33" display="KG 4"/>
    <hyperlink ref="C44" location="'ARGE-SGB II'!C3" display="ARGE-SGB II"/>
  </hyperlinks>
  <pageMargins left="0.55902777777777779" right="0.19652777777777777" top="1.0249999999999999" bottom="1.0249999999999999" header="0.51180555555555551" footer="0.78749999999999998"/>
  <pageSetup paperSize="9" orientation="portrait" useFirstPageNumber="1" horizontalDpi="300" verticalDpi="300" r:id="rId1"/>
  <headerFooter alignWithMargins="0">
    <oddFooter>&amp;CSeite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53"/>
  <sheetViews>
    <sheetView showGridLines="0" showRowColHeaders="0" workbookViewId="0">
      <selection activeCell="C3" sqref="C3"/>
    </sheetView>
  </sheetViews>
  <sheetFormatPr baseColWidth="10" defaultColWidth="11.5703125" defaultRowHeight="12.75"/>
  <cols>
    <col min="1" max="1" width="6.85546875" style="1" customWidth="1"/>
    <col min="2" max="2" width="50.7109375" style="1" customWidth="1"/>
    <col min="3" max="3" width="13.7109375" style="2" customWidth="1"/>
    <col min="4" max="4" width="7" style="3" customWidth="1"/>
    <col min="5" max="5" width="13.7109375" style="2" customWidth="1"/>
    <col min="6" max="6" width="7.140625" customWidth="1"/>
    <col min="7" max="7" width="5.42578125" style="39" customWidth="1"/>
    <col min="8" max="8" width="11.5703125" style="4"/>
    <col min="10" max="10" width="11.5703125" style="39"/>
  </cols>
  <sheetData>
    <row r="1" spans="1:10" ht="18">
      <c r="A1" s="5" t="s">
        <v>0</v>
      </c>
      <c r="C1" s="6">
        <v>2009</v>
      </c>
    </row>
    <row r="2" spans="1:10" ht="15.75" thickBot="1">
      <c r="A2" s="7" t="s">
        <v>55</v>
      </c>
    </row>
    <row r="3" spans="1:10" ht="18.75" thickBot="1">
      <c r="B3" s="8" t="s">
        <v>1</v>
      </c>
      <c r="C3" s="67"/>
    </row>
    <row r="5" spans="1:10">
      <c r="A5" s="9" t="s">
        <v>2</v>
      </c>
      <c r="B5" s="9" t="s">
        <v>3</v>
      </c>
      <c r="C5" s="10" t="s">
        <v>4</v>
      </c>
      <c r="D5" s="11" t="s">
        <v>5</v>
      </c>
      <c r="E5" s="10" t="s">
        <v>6</v>
      </c>
    </row>
    <row r="7" spans="1:10" ht="13.5" thickBot="1">
      <c r="B7" s="12" t="s">
        <v>7</v>
      </c>
      <c r="C7" s="13">
        <v>364</v>
      </c>
      <c r="D7" s="17" t="str">
        <f>IF(F7&gt;0,F7,"")</f>
        <v/>
      </c>
      <c r="E7" s="18" t="str">
        <f>IF(F7&gt;0,C7*D7,"")</f>
        <v/>
      </c>
      <c r="F7" s="62">
        <v>0</v>
      </c>
      <c r="G7" s="14" t="s">
        <v>8</v>
      </c>
      <c r="J7" s="39" t="s">
        <v>45</v>
      </c>
    </row>
    <row r="8" spans="1:10" ht="13.5" thickBot="1">
      <c r="B8" s="15" t="s">
        <v>9</v>
      </c>
      <c r="C8" s="16">
        <v>328</v>
      </c>
      <c r="D8" s="17" t="str">
        <f>IF(F8=2,2,"")</f>
        <v/>
      </c>
      <c r="E8" s="18" t="str">
        <f>IF(D8=2,C8*D8,"")</f>
        <v/>
      </c>
      <c r="F8" s="62">
        <v>0</v>
      </c>
      <c r="G8" s="14" t="s">
        <v>8</v>
      </c>
      <c r="J8" s="39" t="s">
        <v>46</v>
      </c>
    </row>
    <row r="9" spans="1:10" ht="13.5" thickBot="1">
      <c r="B9" s="15" t="s">
        <v>10</v>
      </c>
      <c r="C9" s="16">
        <v>220</v>
      </c>
      <c r="D9" s="17" t="str">
        <f>IF(F9&gt;0,F9,"")</f>
        <v/>
      </c>
      <c r="E9" s="18" t="str">
        <f>IF(F9&gt;0,C9*D9,"")</f>
        <v/>
      </c>
      <c r="F9" s="62">
        <v>0</v>
      </c>
      <c r="G9" s="14" t="s">
        <v>11</v>
      </c>
      <c r="J9" s="39" t="s">
        <v>47</v>
      </c>
    </row>
    <row r="10" spans="1:10" ht="26.25" thickBot="1">
      <c r="B10" s="19" t="s">
        <v>12</v>
      </c>
      <c r="C10" s="20">
        <v>256</v>
      </c>
      <c r="D10" s="21" t="str">
        <f t="shared" ref="D10:D11" si="0">IF(F10&gt;0,F10,"")</f>
        <v/>
      </c>
      <c r="E10" s="22" t="str">
        <f t="shared" ref="E10:E11" si="1">IF(F10&gt;0,C10*D10,"")</f>
        <v/>
      </c>
      <c r="F10" s="63">
        <v>0</v>
      </c>
      <c r="G10" s="120"/>
      <c r="J10" s="39" t="s">
        <v>47</v>
      </c>
    </row>
    <row r="11" spans="1:10" ht="13.5" thickBot="1">
      <c r="B11" s="15" t="s">
        <v>13</v>
      </c>
      <c r="C11" s="16">
        <v>292</v>
      </c>
      <c r="D11" s="17" t="str">
        <f t="shared" si="0"/>
        <v/>
      </c>
      <c r="E11" s="18" t="str">
        <f t="shared" si="1"/>
        <v/>
      </c>
      <c r="F11" s="64">
        <v>0</v>
      </c>
      <c r="G11" s="14" t="s">
        <v>14</v>
      </c>
      <c r="J11" s="39" t="s">
        <v>47</v>
      </c>
    </row>
    <row r="12" spans="1:10" ht="13.5" thickBot="1">
      <c r="B12" s="23" t="s">
        <v>15</v>
      </c>
      <c r="C12" s="24">
        <v>0</v>
      </c>
      <c r="D12" s="25" t="str">
        <f>IF(C12&gt;0,1,"")</f>
        <v/>
      </c>
      <c r="E12" s="26" t="str">
        <f>IF(C12,C12*D12,"")</f>
        <v/>
      </c>
      <c r="F12" s="27" t="s">
        <v>16</v>
      </c>
      <c r="G12" s="14" t="s">
        <v>17</v>
      </c>
    </row>
    <row r="13" spans="1:10" ht="13.5" thickBot="1">
      <c r="B13" s="23" t="s">
        <v>18</v>
      </c>
      <c r="C13" s="24">
        <v>0</v>
      </c>
      <c r="D13" s="25" t="str">
        <f>IF(C13&gt;0,1,"")</f>
        <v/>
      </c>
      <c r="E13" s="26" t="str">
        <f>IF(C13,C13*D13,"")</f>
        <v/>
      </c>
      <c r="G13" s="14" t="s">
        <v>17</v>
      </c>
    </row>
    <row r="14" spans="1:10" ht="13.5" thickBot="1">
      <c r="B14" s="23" t="s">
        <v>18</v>
      </c>
      <c r="C14" s="24">
        <v>0</v>
      </c>
      <c r="D14" s="25" t="str">
        <f>IF(C14&gt;0,1,"")</f>
        <v/>
      </c>
      <c r="E14" s="26" t="str">
        <f>IF(C14,C14*D14,"")</f>
        <v/>
      </c>
      <c r="G14" s="14" t="s">
        <v>19</v>
      </c>
    </row>
    <row r="15" spans="1:10" ht="13.5" thickBot="1">
      <c r="B15" s="23" t="s">
        <v>18</v>
      </c>
      <c r="C15" s="24">
        <v>0</v>
      </c>
      <c r="D15" s="25" t="str">
        <f>IF(C15&gt;0,1,"")</f>
        <v/>
      </c>
      <c r="E15" s="26" t="str">
        <f>IF(C15,C15*D15,"")</f>
        <v/>
      </c>
      <c r="G15" s="14" t="s">
        <v>19</v>
      </c>
    </row>
    <row r="16" spans="1:10" ht="13.5" thickBot="1">
      <c r="B16" s="28"/>
      <c r="C16" s="16"/>
      <c r="D16" s="16"/>
      <c r="E16" s="26"/>
      <c r="G16" s="14" t="s">
        <v>20</v>
      </c>
    </row>
    <row r="17" spans="1:10" ht="13.5" thickBot="1">
      <c r="B17" s="28" t="s">
        <v>21</v>
      </c>
      <c r="C17" s="29">
        <v>0</v>
      </c>
      <c r="D17" s="16"/>
      <c r="E17" s="26" t="str">
        <f>IF(C17,C17,"")</f>
        <v/>
      </c>
      <c r="G17" s="14" t="s">
        <v>22</v>
      </c>
    </row>
    <row r="18" spans="1:10" ht="13.5" thickBot="1">
      <c r="B18" s="28" t="s">
        <v>23</v>
      </c>
      <c r="C18" s="24">
        <v>0</v>
      </c>
      <c r="D18" s="16"/>
      <c r="E18" s="26" t="str">
        <f>IF(C18,C18,"")</f>
        <v/>
      </c>
      <c r="G18" s="14" t="s">
        <v>24</v>
      </c>
    </row>
    <row r="19" spans="1:10" ht="16.5" thickBot="1">
      <c r="B19" s="30" t="s">
        <v>25</v>
      </c>
      <c r="C19" s="31"/>
      <c r="D19" s="32"/>
      <c r="E19" s="33">
        <f>SUM(E7:E18)</f>
        <v>0</v>
      </c>
      <c r="G19" s="14" t="s">
        <v>26</v>
      </c>
      <c r="J19" s="39" t="s">
        <v>54</v>
      </c>
    </row>
    <row r="21" spans="1:10" s="39" customFormat="1" ht="13.5" thickBot="1">
      <c r="A21" s="34" t="s">
        <v>27</v>
      </c>
      <c r="B21" s="35" t="s">
        <v>28</v>
      </c>
      <c r="C21" s="36"/>
      <c r="D21" s="37"/>
      <c r="E21" s="38"/>
      <c r="H21" s="40"/>
    </row>
    <row r="22" spans="1:10">
      <c r="B22" s="41" t="s">
        <v>8</v>
      </c>
      <c r="C22" s="42"/>
      <c r="E22" s="43"/>
    </row>
    <row r="23" spans="1:10" ht="13.5" thickBot="1">
      <c r="B23" s="23" t="s">
        <v>8</v>
      </c>
      <c r="C23" s="44"/>
    </row>
    <row r="24" spans="1:10" ht="13.5" thickBot="1">
      <c r="B24" s="23" t="s">
        <v>29</v>
      </c>
      <c r="C24" s="45" t="str">
        <f>IF(H24&gt;1,H24*30,"")</f>
        <v/>
      </c>
      <c r="G24" s="46"/>
      <c r="H24" s="65"/>
      <c r="J24" s="39" t="s">
        <v>48</v>
      </c>
    </row>
    <row r="25" spans="1:10">
      <c r="B25" s="23" t="s">
        <v>14</v>
      </c>
      <c r="C25" s="44"/>
    </row>
    <row r="26" spans="1:10">
      <c r="B26" s="23" t="s">
        <v>17</v>
      </c>
      <c r="C26" s="44"/>
    </row>
    <row r="27" spans="1:10">
      <c r="B27" s="23" t="s">
        <v>17</v>
      </c>
      <c r="C27" s="44"/>
    </row>
    <row r="28" spans="1:10">
      <c r="B28" s="23" t="s">
        <v>19</v>
      </c>
      <c r="C28" s="44"/>
    </row>
    <row r="29" spans="1:10" ht="13.5" thickBot="1">
      <c r="B29" s="23" t="s">
        <v>19</v>
      </c>
      <c r="C29" s="44"/>
    </row>
    <row r="30" spans="1:10" ht="13.5" thickBot="1">
      <c r="B30" s="28" t="s">
        <v>30</v>
      </c>
      <c r="C30" s="45" t="str">
        <f>IF(F30,184*F30,"")</f>
        <v/>
      </c>
      <c r="F30" s="66">
        <v>0</v>
      </c>
      <c r="J30" s="39" t="s">
        <v>49</v>
      </c>
    </row>
    <row r="31" spans="1:10" ht="13.5" thickBot="1">
      <c r="B31" s="28" t="s">
        <v>31</v>
      </c>
      <c r="C31" s="45" t="str">
        <f>IF(F31,184*F31,"")</f>
        <v/>
      </c>
      <c r="F31" s="66">
        <v>0</v>
      </c>
      <c r="J31" s="39" t="s">
        <v>49</v>
      </c>
    </row>
    <row r="32" spans="1:10" ht="13.5" thickBot="1">
      <c r="B32" s="28" t="s">
        <v>32</v>
      </c>
      <c r="C32" s="45" t="str">
        <f>IF(F32,190*F32,"")</f>
        <v/>
      </c>
      <c r="F32" s="66">
        <v>0</v>
      </c>
      <c r="J32" s="39" t="s">
        <v>50</v>
      </c>
    </row>
    <row r="33" spans="2:10" ht="13.5" thickBot="1">
      <c r="B33" s="28" t="s">
        <v>33</v>
      </c>
      <c r="C33" s="45" t="str">
        <f>IF(F33,215*F33,"")</f>
        <v/>
      </c>
      <c r="F33" s="66">
        <v>0</v>
      </c>
      <c r="J33" s="39" t="s">
        <v>50</v>
      </c>
    </row>
    <row r="34" spans="2:10" ht="15.75">
      <c r="B34" s="47" t="s">
        <v>34</v>
      </c>
      <c r="C34" s="48">
        <f>SUM(C22:C33)</f>
        <v>0</v>
      </c>
    </row>
    <row r="35" spans="2:10">
      <c r="B35" s="49"/>
      <c r="C35" s="45"/>
    </row>
    <row r="36" spans="2:10" ht="16.5" thickBot="1">
      <c r="B36" s="50" t="s">
        <v>35</v>
      </c>
      <c r="C36" s="51">
        <f>SUM(C34-E19)</f>
        <v>0</v>
      </c>
    </row>
    <row r="37" spans="2:10" ht="13.5" thickBot="1">
      <c r="B37"/>
    </row>
    <row r="38" spans="2:10" ht="17.25" thickTop="1" thickBot="1">
      <c r="B38" s="52" t="s">
        <v>36</v>
      </c>
      <c r="C38" s="53"/>
      <c r="J38" s="39" t="s">
        <v>51</v>
      </c>
    </row>
    <row r="39" spans="2:10" ht="17.25" thickTop="1" thickBot="1">
      <c r="B39" s="54" t="s">
        <v>37</v>
      </c>
      <c r="C39" s="53"/>
      <c r="J39" s="39" t="s">
        <v>52</v>
      </c>
    </row>
    <row r="40" spans="2:10" ht="16.5" thickTop="1">
      <c r="B40" s="54" t="s">
        <v>38</v>
      </c>
      <c r="C40" s="55">
        <f>C36</f>
        <v>0</v>
      </c>
      <c r="J40" s="39" t="s">
        <v>38</v>
      </c>
    </row>
    <row r="41" spans="2:10" ht="16.5" thickBot="1">
      <c r="B41" s="56" t="s">
        <v>39</v>
      </c>
      <c r="C41" s="57">
        <f>SUM(C40+C38+C39)</f>
        <v>0</v>
      </c>
      <c r="J41" s="39" t="s">
        <v>53</v>
      </c>
    </row>
    <row r="43" spans="2:10">
      <c r="C43"/>
    </row>
    <row r="44" spans="2:10" ht="15.75">
      <c r="B44" s="123" t="s">
        <v>87</v>
      </c>
      <c r="C44" s="58" t="s">
        <v>57</v>
      </c>
    </row>
    <row r="46" spans="2:10">
      <c r="B46" s="59" t="s">
        <v>40</v>
      </c>
    </row>
    <row r="48" spans="2:10">
      <c r="B48" s="60" t="s">
        <v>41</v>
      </c>
    </row>
    <row r="50" spans="2:2">
      <c r="B50" s="61" t="s">
        <v>42</v>
      </c>
    </row>
    <row r="52" spans="2:2">
      <c r="B52" s="59" t="s">
        <v>43</v>
      </c>
    </row>
    <row r="53" spans="2:2">
      <c r="B53" s="59" t="s">
        <v>44</v>
      </c>
    </row>
  </sheetData>
  <sheetProtection password="DCB3" sheet="1" objects="1" scenarios="1"/>
  <dataValidations count="5">
    <dataValidation type="list" operator="equal" allowBlank="1" showErrorMessage="1" errorTitle="Einkommensart" error="Keine Auswahlmöglichkeit" sqref="B24">
      <formula1>"AL 30 x 0,00€"</formula1>
      <formula2>0</formula2>
    </dataValidation>
    <dataValidation type="list" errorStyle="warning" operator="equal" allowBlank="1" showErrorMessage="1" errorTitle="Einkommensart" error="Bitte überprüfen" sqref="B23 B25:B29">
      <formula1>"NS,AL 30 x 0,00€,GF,AE,RE,"</formula1>
      <formula2>0</formula2>
    </dataValidation>
    <dataValidation type="list" errorStyle="warning" operator="equal" allowBlank="1" showErrorMessage="1" errorTitle="Einkommen" error="Ist das auch richtig?" promptTitle="Einkommen" prompt="NS" sqref="B22">
      <formula1>"NS,AL 30 x 0,00€,GF,AE,RE,"</formula1>
      <formula2>0</formula2>
    </dataValidation>
    <dataValidation allowBlank="1" showErrorMessage="1" errorTitle="Menge" error="Anzahl??" sqref="F7 F9:F11">
      <formula1>0</formula1>
      <formula2>0</formula2>
    </dataValidation>
    <dataValidation type="whole" errorStyle="warning" allowBlank="1" showErrorMessage="1" errorTitle="Menge" error="Hier Kann nur 2 Partner eingetragen werden._x000a_" sqref="F8">
      <formula1>2</formula1>
      <formula2>2</formula2>
    </dataValidation>
  </dataValidations>
  <hyperlinks>
    <hyperlink ref="G7" location="'ARGE-SGB II'!C22" display="NS"/>
    <hyperlink ref="G8" location="'ARGE-SGB II'!C23" display="NS"/>
    <hyperlink ref="G9" location="'ARGE-SGB II'!H24" display="AL"/>
    <hyperlink ref="G11" location="'ARGE-SGB II'!C25" display="GF"/>
    <hyperlink ref="F12" location="'ARGE-SGB II'!C17" display="MP"/>
    <hyperlink ref="G12" location="'ARGE-SGB II'!C26" display="AE"/>
    <hyperlink ref="G13" location="'ARGE-SGB II'!C27" display="AE"/>
    <hyperlink ref="G14" location="'ARGE-SGB II'!C28" display="RE"/>
    <hyperlink ref="G15" location="'ARGE-SGB II'!C29" display="RE"/>
    <hyperlink ref="G16" location="'ARGE-SGB II'!F30" display="KG 1"/>
    <hyperlink ref="G17" location="'ARGE-SGB II'!F31" display="KG 2"/>
    <hyperlink ref="G18" location="'ARGE-SGB II'!F32" display="KG 3"/>
    <hyperlink ref="G19" location="'ARGE-SGB II'!F33" display="KG 4"/>
    <hyperlink ref="C44" location="'SGB XII'!C3" display="GRUSI SGB XII"/>
  </hyperlinks>
  <pageMargins left="0.55902777777777779" right="0.19652777777777777" top="1.0249999999999999" bottom="1.0249999999999999" header="0.51180555555555551" footer="0.78749999999999998"/>
  <pageSetup paperSize="9" orientation="portrait" useFirstPageNumber="1" horizontalDpi="300" verticalDpi="300" r:id="rId1"/>
  <headerFooter alignWithMargins="0">
    <oddFooter>&amp;CSeite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baseColWidth="10" defaultColWidth="11.5703125" defaultRowHeight="12.75"/>
  <sheetData/>
  <pageMargins left="0.55902777777777779" right="0.19652777777777777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baseColWidth="10" defaultColWidth="11.5703125" defaultRowHeight="12.75"/>
  <sheetData/>
  <pageMargins left="0.55902777777777779" right="0.19652777777777777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Erklärung</vt:lpstr>
      <vt:lpstr>Muster</vt:lpstr>
      <vt:lpstr>SGB XII</vt:lpstr>
      <vt:lpstr>ARGE-SGB II</vt:lpstr>
      <vt:lpstr>Tabelle2</vt:lpstr>
      <vt:lpstr>Tabelle3</vt:lpstr>
      <vt:lpstr>'ARGE-SGB II'!Druckbereich</vt:lpstr>
      <vt:lpstr>Muster!Druckbereich</vt:lpstr>
      <vt:lpstr>'SGB XII'!Druckbereich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cp:lastPrinted>2011-01-31T14:06:43Z</cp:lastPrinted>
  <dcterms:created xsi:type="dcterms:W3CDTF">2011-01-02T15:06:47Z</dcterms:created>
  <dcterms:modified xsi:type="dcterms:W3CDTF">2011-02-21T08:29:35Z</dcterms:modified>
</cp:coreProperties>
</file>